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Calculator - Home" sheetId="9" r:id="rId1"/>
  </sheets>
  <calcPr calcId="125725"/>
</workbook>
</file>

<file path=xl/calcChain.xml><?xml version="1.0" encoding="utf-8"?>
<calcChain xmlns="http://schemas.openxmlformats.org/spreadsheetml/2006/main">
  <c r="E15" i="9"/>
  <c r="G15" s="1"/>
  <c r="E16"/>
  <c r="G16" s="1"/>
  <c r="E17"/>
  <c r="E18"/>
  <c r="E19"/>
  <c r="G19" s="1"/>
  <c r="E20"/>
  <c r="E21"/>
  <c r="E22"/>
  <c r="E23"/>
  <c r="G23" s="1"/>
  <c r="E14"/>
  <c r="G14" s="1"/>
  <c r="G22"/>
  <c r="G21"/>
  <c r="G20"/>
  <c r="B1"/>
  <c r="G18" l="1"/>
  <c r="G17"/>
</calcChain>
</file>

<file path=xl/sharedStrings.xml><?xml version="1.0" encoding="utf-8"?>
<sst xmlns="http://schemas.openxmlformats.org/spreadsheetml/2006/main" count="34" uniqueCount="32">
  <si>
    <t>Circuit</t>
  </si>
  <si>
    <t>Notes</t>
  </si>
  <si>
    <t>Grouping Factor</t>
  </si>
  <si>
    <t>Ambient Temperature factor</t>
  </si>
  <si>
    <t>Thermal Insulation Factor</t>
  </si>
  <si>
    <t>OCP rating</t>
  </si>
  <si>
    <t>OPD Rating (Select)</t>
  </si>
  <si>
    <t>30% of initial grouped Rating in Amps</t>
  </si>
  <si>
    <t>Expected amps with Diversity</t>
  </si>
  <si>
    <t>OPD is not a BS 3036 Fuse</t>
  </si>
  <si>
    <t>Factor = 1 due to Insulation as defined per tables F4, F5, F6</t>
  </si>
  <si>
    <t>Factor = 0.52 (8 cables, 2 excluded due to &lt; 30% tabulated load )</t>
  </si>
  <si>
    <t>Factor = 1.00 for 30c</t>
  </si>
  <si>
    <t>Required Tabulated Current Capacity of cable (It)</t>
  </si>
  <si>
    <t>Corrected group rating in Amps (N minus M)(0.52)</t>
  </si>
  <si>
    <t>Diversity based before LED's</t>
  </si>
  <si>
    <t>Negligible Load</t>
  </si>
  <si>
    <t>B3/(B5*B6*B7*B8)</t>
  </si>
  <si>
    <r>
      <t>0.3 * G</t>
    </r>
    <r>
      <rPr>
        <sz val="9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(0.45 for 10 cables) * I</t>
    </r>
    <r>
      <rPr>
        <sz val="9"/>
        <color theme="1"/>
        <rFont val="Calibri"/>
        <family val="2"/>
        <scheme val="minor"/>
      </rPr>
      <t xml:space="preserve">t </t>
    </r>
    <r>
      <rPr>
        <sz val="12"/>
        <color theme="1"/>
        <rFont val="Calibri"/>
        <family val="2"/>
        <scheme val="minor"/>
      </rPr>
      <t>(Colum D)</t>
    </r>
  </si>
  <si>
    <t>Initial Tabulated Grouped Rating in Amps</t>
  </si>
  <si>
    <t>Excluded due to &lt;30% load</t>
  </si>
  <si>
    <t>Induction Hob (6mm)</t>
  </si>
  <si>
    <t>Kitchen Radial Sockets (4mm)</t>
  </si>
  <si>
    <t>Electric Oven (2.5mm)</t>
  </si>
  <si>
    <t>Downstairs Radial Sockets (2.5mm)</t>
  </si>
  <si>
    <t>Upstairs Radial Sockets (2.5mm)</t>
  </si>
  <si>
    <t>Old Radial Sockets (2.5mm)</t>
  </si>
  <si>
    <t>Downstairs Lights (1.5mm)</t>
  </si>
  <si>
    <t>Upstairs Lights (1.5mm)</t>
  </si>
  <si>
    <t>Old Lights (1.5mm)</t>
  </si>
  <si>
    <t>Smoke Alarms (1.5mm)</t>
  </si>
  <si>
    <t>MCB Rating (A)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</si>
</sst>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/>
    <xf numFmtId="0" fontId="1" fillId="2" borderId="0" xfId="0" applyFont="1" applyFill="1"/>
    <xf numFmtId="0" fontId="1" fillId="3" borderId="1" xfId="0" applyFont="1" applyFill="1" applyBorder="1"/>
    <xf numFmtId="10" fontId="0" fillId="0" borderId="0" xfId="0" applyNumberFormat="1" applyAlignment="1">
      <alignment horizontal="right"/>
    </xf>
    <xf numFmtId="0" fontId="0" fillId="4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1"/>
  <sheetViews>
    <sheetView tabSelected="1" workbookViewId="0">
      <selection activeCell="D30" sqref="D30"/>
    </sheetView>
  </sheetViews>
  <sheetFormatPr defaultRowHeight="15"/>
  <cols>
    <col min="1" max="1" width="44.5703125" customWidth="1"/>
    <col min="2" max="2" width="17.5703125" customWidth="1"/>
    <col min="3" max="3" width="27.28515625" customWidth="1"/>
    <col min="4" max="4" width="37.5703125" customWidth="1"/>
    <col min="5" max="5" width="38.5703125" customWidth="1"/>
    <col min="6" max="6" width="27.28515625" customWidth="1"/>
    <col min="7" max="7" width="25.7109375" customWidth="1"/>
    <col min="8" max="8" width="46.5703125" customWidth="1"/>
  </cols>
  <sheetData>
    <row r="1" spans="1:8">
      <c r="A1" s="3" t="s">
        <v>13</v>
      </c>
      <c r="B1" s="3">
        <f>B3/(B5*B6*B7*B8)</f>
        <v>61.538461538461533</v>
      </c>
      <c r="C1" s="6" t="s">
        <v>17</v>
      </c>
    </row>
    <row r="3" spans="1:8">
      <c r="A3" t="s">
        <v>6</v>
      </c>
      <c r="B3">
        <v>32</v>
      </c>
    </row>
    <row r="5" spans="1:8">
      <c r="A5" t="s">
        <v>3</v>
      </c>
      <c r="B5">
        <v>1</v>
      </c>
      <c r="C5" s="8" t="s">
        <v>12</v>
      </c>
      <c r="D5" s="8"/>
    </row>
    <row r="6" spans="1:8">
      <c r="A6" t="s">
        <v>2</v>
      </c>
      <c r="B6">
        <v>0.52</v>
      </c>
      <c r="C6" s="8" t="s">
        <v>11</v>
      </c>
      <c r="D6" s="8"/>
    </row>
    <row r="7" spans="1:8">
      <c r="A7" t="s">
        <v>4</v>
      </c>
      <c r="B7">
        <v>1</v>
      </c>
      <c r="C7" s="8" t="s">
        <v>10</v>
      </c>
      <c r="D7" s="8"/>
    </row>
    <row r="8" spans="1:8">
      <c r="A8" t="s">
        <v>9</v>
      </c>
      <c r="B8">
        <v>1</v>
      </c>
      <c r="C8" s="8"/>
      <c r="D8" s="8"/>
    </row>
    <row r="12" spans="1:8" ht="15.75">
      <c r="E12" s="7" t="s">
        <v>18</v>
      </c>
    </row>
    <row r="13" spans="1:8">
      <c r="A13" s="4" t="s">
        <v>0</v>
      </c>
      <c r="B13" s="4" t="s">
        <v>31</v>
      </c>
      <c r="C13" s="4" t="s">
        <v>1</v>
      </c>
      <c r="D13" s="4" t="s">
        <v>19</v>
      </c>
      <c r="E13" s="4" t="s">
        <v>7</v>
      </c>
      <c r="F13" s="4" t="s">
        <v>8</v>
      </c>
      <c r="G13" s="4" t="s">
        <v>20</v>
      </c>
      <c r="H13" s="4" t="s">
        <v>14</v>
      </c>
    </row>
    <row r="14" spans="1:8">
      <c r="A14" t="s">
        <v>21</v>
      </c>
      <c r="B14">
        <v>32</v>
      </c>
      <c r="D14">
        <v>71</v>
      </c>
      <c r="E14">
        <f>0.3*0.45*D14</f>
        <v>9.5850000000000009</v>
      </c>
      <c r="F14">
        <v>16.600000000000001</v>
      </c>
      <c r="G14" s="5" t="str">
        <f>IF(E14&gt;F14,"Yes","No")</f>
        <v>No</v>
      </c>
      <c r="H14">
        <v>61.53</v>
      </c>
    </row>
    <row r="15" spans="1:8">
      <c r="A15" t="s">
        <v>22</v>
      </c>
      <c r="B15">
        <v>32</v>
      </c>
      <c r="D15">
        <v>71</v>
      </c>
      <c r="E15">
        <f t="shared" ref="E15:E23" si="0">0.3*0.45*D15</f>
        <v>9.5850000000000009</v>
      </c>
      <c r="F15">
        <v>32</v>
      </c>
      <c r="G15" s="5" t="str">
        <f t="shared" ref="G15:G23" si="1">IF(E15&gt;F15,"Yes","No")</f>
        <v>No</v>
      </c>
      <c r="H15">
        <v>61.53</v>
      </c>
    </row>
    <row r="16" spans="1:8">
      <c r="A16" t="s">
        <v>23</v>
      </c>
      <c r="B16">
        <v>20</v>
      </c>
      <c r="D16">
        <v>44</v>
      </c>
      <c r="E16">
        <f t="shared" si="0"/>
        <v>5.94</v>
      </c>
      <c r="F16">
        <v>15.4</v>
      </c>
      <c r="G16" s="5" t="str">
        <f t="shared" si="1"/>
        <v>No</v>
      </c>
      <c r="H16">
        <v>38.46</v>
      </c>
    </row>
    <row r="17" spans="1:8">
      <c r="A17" t="s">
        <v>24</v>
      </c>
      <c r="B17">
        <v>20</v>
      </c>
      <c r="D17">
        <v>44</v>
      </c>
      <c r="E17">
        <f t="shared" si="0"/>
        <v>5.94</v>
      </c>
      <c r="F17">
        <v>8</v>
      </c>
      <c r="G17" s="5" t="str">
        <f t="shared" si="1"/>
        <v>No</v>
      </c>
      <c r="H17">
        <v>38.46</v>
      </c>
    </row>
    <row r="18" spans="1:8">
      <c r="A18" t="s">
        <v>25</v>
      </c>
      <c r="B18">
        <v>20</v>
      </c>
      <c r="D18">
        <v>44</v>
      </c>
      <c r="E18">
        <f t="shared" si="0"/>
        <v>5.94</v>
      </c>
      <c r="F18">
        <v>8</v>
      </c>
      <c r="G18" s="5" t="str">
        <f t="shared" si="1"/>
        <v>No</v>
      </c>
      <c r="H18">
        <v>38.46</v>
      </c>
    </row>
    <row r="19" spans="1:8">
      <c r="A19" t="s">
        <v>26</v>
      </c>
      <c r="B19">
        <v>16</v>
      </c>
      <c r="D19">
        <v>35</v>
      </c>
      <c r="E19">
        <f t="shared" si="0"/>
        <v>4.7250000000000005</v>
      </c>
      <c r="F19">
        <v>6.4</v>
      </c>
      <c r="G19" s="5" t="str">
        <f t="shared" si="1"/>
        <v>No</v>
      </c>
      <c r="H19">
        <v>30.76</v>
      </c>
    </row>
    <row r="20" spans="1:8">
      <c r="A20" t="s">
        <v>27</v>
      </c>
      <c r="B20">
        <v>6</v>
      </c>
      <c r="C20" s="1" t="s">
        <v>15</v>
      </c>
      <c r="D20">
        <v>13</v>
      </c>
      <c r="E20">
        <f t="shared" si="0"/>
        <v>1.7550000000000001</v>
      </c>
      <c r="F20">
        <v>3.47</v>
      </c>
      <c r="G20" s="5" t="str">
        <f t="shared" si="1"/>
        <v>No</v>
      </c>
      <c r="H20">
        <v>11</v>
      </c>
    </row>
    <row r="21" spans="1:8">
      <c r="A21" t="s">
        <v>28</v>
      </c>
      <c r="B21">
        <v>6</v>
      </c>
      <c r="C21" s="1" t="s">
        <v>15</v>
      </c>
      <c r="D21">
        <v>13</v>
      </c>
      <c r="E21">
        <f t="shared" si="0"/>
        <v>1.7550000000000001</v>
      </c>
      <c r="F21">
        <v>1</v>
      </c>
      <c r="G21" s="5" t="str">
        <f t="shared" si="1"/>
        <v>Yes</v>
      </c>
      <c r="H21">
        <v>11</v>
      </c>
    </row>
    <row r="22" spans="1:8">
      <c r="A22" t="s">
        <v>29</v>
      </c>
      <c r="B22">
        <v>6</v>
      </c>
      <c r="C22" s="1" t="s">
        <v>15</v>
      </c>
      <c r="D22">
        <v>13</v>
      </c>
      <c r="E22">
        <f t="shared" si="0"/>
        <v>1.7550000000000001</v>
      </c>
      <c r="F22">
        <v>1.9</v>
      </c>
      <c r="G22" s="5" t="str">
        <f t="shared" si="1"/>
        <v>No</v>
      </c>
      <c r="H22">
        <v>11</v>
      </c>
    </row>
    <row r="23" spans="1:8">
      <c r="A23" t="s">
        <v>30</v>
      </c>
      <c r="B23">
        <v>6</v>
      </c>
      <c r="C23" s="1" t="s">
        <v>16</v>
      </c>
      <c r="D23">
        <v>13</v>
      </c>
      <c r="E23">
        <f t="shared" si="0"/>
        <v>1.7550000000000001</v>
      </c>
      <c r="F23">
        <v>0.1</v>
      </c>
      <c r="G23" s="5" t="str">
        <f t="shared" si="1"/>
        <v>Yes</v>
      </c>
      <c r="H23">
        <v>11</v>
      </c>
    </row>
    <row r="25" spans="1:8">
      <c r="G25" s="2"/>
    </row>
    <row r="158" spans="1:1">
      <c r="A158" t="s">
        <v>5</v>
      </c>
    </row>
    <row r="160" spans="1:1">
      <c r="A160">
        <v>3</v>
      </c>
    </row>
    <row r="161" spans="1:1">
      <c r="A161">
        <v>6</v>
      </c>
    </row>
    <row r="162" spans="1:1">
      <c r="A162">
        <v>10</v>
      </c>
    </row>
    <row r="163" spans="1:1">
      <c r="A163">
        <v>16</v>
      </c>
    </row>
    <row r="164" spans="1:1">
      <c r="A164">
        <v>20</v>
      </c>
    </row>
    <row r="165" spans="1:1">
      <c r="A165">
        <v>25</v>
      </c>
    </row>
    <row r="166" spans="1:1">
      <c r="A166">
        <v>32</v>
      </c>
    </row>
    <row r="167" spans="1:1">
      <c r="A167">
        <v>40</v>
      </c>
    </row>
    <row r="168" spans="1:1">
      <c r="A168">
        <v>45</v>
      </c>
    </row>
    <row r="169" spans="1:1">
      <c r="A169">
        <v>50</v>
      </c>
    </row>
    <row r="170" spans="1:1">
      <c r="A170">
        <v>63</v>
      </c>
    </row>
    <row r="171" spans="1:1">
      <c r="A171">
        <v>100</v>
      </c>
    </row>
  </sheetData>
  <mergeCells count="4">
    <mergeCell ref="C5:D5"/>
    <mergeCell ref="C6:D6"/>
    <mergeCell ref="C7:D7"/>
    <mergeCell ref="C8:D8"/>
  </mergeCells>
  <dataValidations count="1">
    <dataValidation type="list" allowBlank="1" showInputMessage="1" showErrorMessage="1" sqref="B3">
      <formula1>$A$160:$A$171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 - Home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eveares</dc:creator>
  <cp:lastModifiedBy>eveares</cp:lastModifiedBy>
  <dcterms:created xsi:type="dcterms:W3CDTF">2025-02-18T05:58:31Z</dcterms:created>
  <dcterms:modified xsi:type="dcterms:W3CDTF">2025-06-02T00:26:13Z</dcterms:modified>
</cp:coreProperties>
</file>